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Z:\DIEGO SANTAMARIA\Calidad\Habilitacion\Documentos en construccion\Protocolos corregidos\PYM\"/>
    </mc:Choice>
  </mc:AlternateContent>
  <xr:revisionPtr revIDLastSave="0" documentId="13_ncr:1_{D7A9DE5D-FBF1-419E-88B0-727E0A55DC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triz Auditoría" sheetId="1" r:id="rId1"/>
    <sheet name="Resumen" sheetId="2" r:id="rId2"/>
    <sheet name="Instructivo" sheetId="3" r:id="rId3"/>
  </sheets>
  <definedNames>
    <definedName name="_xlnm._FilterDatabase" localSheetId="0" hidden="1">'Matriz Auditoría'!$A$6:$M$28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9" i="2" l="1"/>
  <c r="B8" i="2"/>
  <c r="B7" i="2"/>
  <c r="B6" i="2"/>
  <c r="B5" i="2"/>
  <c r="B4" i="2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B10" i="2" l="1"/>
</calcChain>
</file>

<file path=xl/sharedStrings.xml><?xml version="1.0" encoding="utf-8"?>
<sst xmlns="http://schemas.openxmlformats.org/spreadsheetml/2006/main" count="209" uniqueCount="141">
  <si>
    <t>Objetivo: verificar el cumplimiento de las disposiciones aplicables según los servicios habilitados y la articulación con la red materno-perinatal.</t>
  </si>
  <si>
    <t>N°</t>
  </si>
  <si>
    <t>Requisito / criterio</t>
  </si>
  <si>
    <t>¿Aplica?</t>
  </si>
  <si>
    <t>Evidencia / fuente</t>
  </si>
  <si>
    <t>Responsable</t>
  </si>
  <si>
    <t>Estado</t>
  </si>
  <si>
    <t>% Cumplimiento</t>
  </si>
  <si>
    <t>Hallazgo / situación</t>
  </si>
  <si>
    <t>Acción de mejora</t>
  </si>
  <si>
    <t>Responsable acción</t>
  </si>
  <si>
    <t>Fecha inicio</t>
  </si>
  <si>
    <t>Fecha cierre</t>
  </si>
  <si>
    <t>Seguimiento / observaciones</t>
  </si>
  <si>
    <t>1</t>
  </si>
  <si>
    <t>Cumplir la Resolución 3280 de 2018 y garantizar la entrega efectiva y oportuna de las atenciones de la RIAMP.</t>
  </si>
  <si>
    <t>Sí</t>
  </si>
  <si>
    <t>Historias clínicas; matriz RIAMP; indicadores</t>
  </si>
  <si>
    <t>Líder PYM / Ruta Materno Perinatal</t>
  </si>
  <si>
    <t>Por verificar</t>
  </si>
  <si>
    <t>2</t>
  </si>
  <si>
    <t>Garantizar atención a las gestantes sin barreras administrativas para las atenciones de la RIAMP.</t>
  </si>
  <si>
    <t>Historia clínica; PQRS; registros; protocolos</t>
  </si>
  <si>
    <t>Coordinación asistencial / Calidad</t>
  </si>
  <si>
    <t>3</t>
  </si>
  <si>
    <t>Garantizar acceso efectivo y oportuno a la atención.</t>
  </si>
  <si>
    <t>Agendas; demanda inducida; seguimiento</t>
  </si>
  <si>
    <t>PYM / Admisiones</t>
  </si>
  <si>
    <t>4</t>
  </si>
  <si>
    <t>Ajustar procesos administrativos para garantizar acceso efectivo y oportuno.</t>
  </si>
  <si>
    <t>Procedimientos; agendas; indicadores</t>
  </si>
  <si>
    <t>Calidad / Coordinación asistencial</t>
  </si>
  <si>
    <t>5</t>
  </si>
  <si>
    <t>Organizar procedimientos y actividades conforme a servicios habilitados y enfoque diferencial.</t>
  </si>
  <si>
    <t>Protocolos; procedimientos; autoevaluación de habilitación</t>
  </si>
  <si>
    <t>6</t>
  </si>
  <si>
    <t>Disponer de talento humano, tecnologías, medicamentos, dispositivos e insumos según servicios habilitados.</t>
  </si>
  <si>
    <t>Inventarios; hojas de vida; mantenimiento; habilitación</t>
  </si>
  <si>
    <t>Gerencia / Calidad / Asistencial</t>
  </si>
  <si>
    <t>7</t>
  </si>
  <si>
    <t>Garantizar adherencia a los procedimientos de la RIAMP.</t>
  </si>
  <si>
    <t>Auditorías de historias; listas de chequeo; indicadores</t>
  </si>
  <si>
    <t>PYM / Calidad</t>
  </si>
  <si>
    <t>8</t>
  </si>
  <si>
    <t>Fortalecer vigilancia y seguridad del paciente en la atención materna.</t>
  </si>
  <si>
    <t>Reportes de eventos; análisis; acciones</t>
  </si>
  <si>
    <t>Seguridad del paciente / Calidad</t>
  </si>
  <si>
    <t>9</t>
  </si>
  <si>
    <t>Garantizar mecanismos para atención de emergencias obstétricas según servicios habilitados.</t>
  </si>
  <si>
    <t>Protocolo de urgencias; rutas; remisiones</t>
  </si>
  <si>
    <t>Coordinación asistencial</t>
  </si>
  <si>
    <t>10</t>
  </si>
  <si>
    <t>Establecer IPS de referencia para emergencias obstétricas y complicaciones del recién nacido.</t>
  </si>
  <si>
    <t>Directorio de red; acuerdos; rutas</t>
  </si>
  <si>
    <t>Gerencia / Referencia y Contrarreferencia</t>
  </si>
  <si>
    <t>11</t>
  </si>
  <si>
    <t>Garantizar continuidad de la atención cuando se requiere mayor complejidad.</t>
  </si>
  <si>
    <t>Referencia; contrarreferencia; seguimiento</t>
  </si>
  <si>
    <t>Referencia y Contrarreferencia / PYM</t>
  </si>
  <si>
    <t>12</t>
  </si>
  <si>
    <t>Participar en redes colaborativas para asistencia técnica, clínica y regulación de urgencias.</t>
  </si>
  <si>
    <t>Según red</t>
  </si>
  <si>
    <t>Actas; reuniones; asistencias técnicas</t>
  </si>
  <si>
    <t>Gerencia / Coordinación asistencial</t>
  </si>
  <si>
    <t>13</t>
  </si>
  <si>
    <t>Establecer mecanismos de comunicación con redes sociales y comunitarias.</t>
  </si>
  <si>
    <t>Actas comunitarias; actividades educativas</t>
  </si>
  <si>
    <t>PYM / Trabajo social / Comunicaciones</t>
  </si>
  <si>
    <t>14</t>
  </si>
  <si>
    <t>Realizar seguimiento permanente a la cohorte de gestantes.</t>
  </si>
  <si>
    <t>Base de gestantes; llamadas; demanda inducida</t>
  </si>
  <si>
    <t>PYM</t>
  </si>
  <si>
    <t>15</t>
  </si>
  <si>
    <t>Fortalecer información y comunicación para promoción y cuidado materno-neonatal.</t>
  </si>
  <si>
    <t>Material educativo; registros; curso de preparación</t>
  </si>
  <si>
    <t>16</t>
  </si>
  <si>
    <t>Garantizar preparación para el parto y orientación a la gestante.</t>
  </si>
  <si>
    <t>Plan de parto; registros educativos; asistencia</t>
  </si>
  <si>
    <t>17</t>
  </si>
  <si>
    <t>Definir oportunamente la IPS donde se realizará la atención del parto y recién nacido.</t>
  </si>
  <si>
    <t>Sí, prioritario</t>
  </si>
  <si>
    <t>Plan de parto; historia clínica; IPS de referencia</t>
  </si>
  <si>
    <t>PYM / Médico tratante</t>
  </si>
  <si>
    <t>18</t>
  </si>
  <si>
    <t>Garantizar continuidad entre atención prenatal y atención del parto.</t>
  </si>
  <si>
    <t>Sí, mediante articulación con red</t>
  </si>
  <si>
    <t>Referencias; contrarreferencias; plan de parto</t>
  </si>
  <si>
    <t>PYM / Referencia</t>
  </si>
  <si>
    <t>19</t>
  </si>
  <si>
    <t>Garantizar información a la gestante sobre la ruta de atención.</t>
  </si>
  <si>
    <t>Registros de educación; material educativo</t>
  </si>
  <si>
    <t>PYM / Equipo asistencial</t>
  </si>
  <si>
    <t>20</t>
  </si>
  <si>
    <t>Garantizar seguimiento de casos identificados con riesgo.</t>
  </si>
  <si>
    <t>Base de riesgo; historias; llamadas; remisiones</t>
  </si>
  <si>
    <t>21</t>
  </si>
  <si>
    <t>Fortalecer planificación familiar posparto dentro de los servicios habilitados.</t>
  </si>
  <si>
    <t>Según servicios habilitados</t>
  </si>
  <si>
    <t>Registros de asesoría; planificación; demanda inducida</t>
  </si>
  <si>
    <t>PYM / Salud sexual y reproductiva</t>
  </si>
  <si>
    <t>22</t>
  </si>
  <si>
    <t>Realizar seguimiento a indicadores materno-perinatales.</t>
  </si>
  <si>
    <t>Tablero PYM; actas de análisis</t>
  </si>
  <si>
    <t>RESUMEN DE CUMPLIMIENTO – CIRCULAR 047 DE 2022</t>
  </si>
  <si>
    <t>Total de criterios</t>
  </si>
  <si>
    <t>Cumple</t>
  </si>
  <si>
    <t>Cumple parcialmente</t>
  </si>
  <si>
    <t>No cumple</t>
  </si>
  <si>
    <t>No aplica</t>
  </si>
  <si>
    <t>Cumplimiento global</t>
  </si>
  <si>
    <t>El porcentaje global excluye los criterios sin calificación.</t>
  </si>
  <si>
    <t>INSTRUCTIVO DE USO</t>
  </si>
  <si>
    <t>1. Revisar cada criterio frente a los servicios habilitados y procesos de Bellosalud.</t>
  </si>
  <si>
    <t>2. Seleccionar el Estado: Cumple, Cumple parcialmente, No cumple, No aplica o Por verificar.</t>
  </si>
  <si>
    <t>3. Registrar evidencia concreta y trazable.</t>
  </si>
  <si>
    <t>4. Si existe incumplimiento, documentar hallazgo y causa.</t>
  </si>
  <si>
    <t>5. Formular una acción de mejora concreta, medible y verificable.</t>
  </si>
  <si>
    <t>6. Registrar responsables, fechas, indicador/meta y seguimiento.</t>
  </si>
  <si>
    <t>7. Actualizar la matriz periódicamente y presentar resultados en PYM/Calidad.</t>
  </si>
  <si>
    <t>8. La ausencia de sala de partos no debe calificarse como incumplimiento si el servicio no está habilitado; debe verificarse la referencia, IPS receptora, plan de parto y continuidad.</t>
  </si>
  <si>
    <t>9. La matriz debe contrastarse con el texto oficial de la Circular y demás normativa vigente aplicable.</t>
  </si>
  <si>
    <t>los primeros 6 meses del 2026 se recibieron correos por parte de la secretaria que dan cuenta de cumplimiento parcial</t>
  </si>
  <si>
    <t>alto porcentaje de citas incumplidas</t>
  </si>
  <si>
    <t>Se requiere  comunicación con redes y comunitarias.</t>
  </si>
  <si>
    <t>pospartos con incumplimiento a atenciones de revisicón del posprto y recien nacido, se establecio como accion de mejora aux de enfermeria que realice seguimiento</t>
  </si>
  <si>
    <t xml:space="preserve">socializacion de contratos </t>
  </si>
  <si>
    <t>llamadas telefonicas para recordar citas</t>
  </si>
  <si>
    <t>revisicion de hc y cargue de anexo 3 ante el CRUE</t>
  </si>
  <si>
    <t>servicios que se deben cargar al CRUE, se debio ajustar revisión de hc y verificacion de cargue ante el CRAE</t>
  </si>
  <si>
    <t>se implemento curso de preparacion para la gestacón intramural como mecanismo de accionde mejora para el 2 semestre de 2027</t>
  </si>
  <si>
    <t>curso de preparacion para la gestacón intramural como mecanismo de accionde mejora para el 2 semestre de 2026</t>
  </si>
  <si>
    <t>lideres  asistenciales</t>
  </si>
  <si>
    <t>pym</t>
  </si>
  <si>
    <t>ninguna</t>
  </si>
  <si>
    <t>Fecha:</t>
  </si>
  <si>
    <t xml:space="preserve">Codigo: </t>
  </si>
  <si>
    <t>Version: 01</t>
  </si>
  <si>
    <t>Elaborado por: Promocion y Prevencion</t>
  </si>
  <si>
    <t>PM-F-007</t>
  </si>
  <si>
    <t>EMPRESA SOCIAL DEL ESTADO BELLOSALUD</t>
  </si>
  <si>
    <t>MATRIZ DE SEGUIMIENTO Y AUDITORÍA – CIRCULAR EXTERNA 047 DE 2022PS      DE BAJA COMPLEJIDAD SIN SALA DE PARTOS HABILITADA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</si>
</sst>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&quot;%&quot;"/>
    <numFmt numFmtId="165" formatCode="0.0&quot;%&quot;"/>
  </numFmts>
  <fonts count="7" x14ac:knownFonts="1">
    <font>
      <sz val="11"/>
      <color theme="1"/>
      <name val="Calibri"/>
      <family val="2"/>
      <scheme val="minor"/>
    </font>
    <font>
      <b/>
      <sz val="14"/>
      <name val="Calibri"/>
      <family val="2"/>
    </font>
    <font>
      <b/>
      <sz val="11"/>
      <color rgb="FFFFFFFF"/>
      <name val="Calibri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D9E1F2"/>
      </left>
      <right style="thin">
        <color rgb="FFD9E1F2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165" fontId="0" fillId="0" borderId="0" xfId="0" applyNumberFormat="1"/>
    <xf numFmtId="0" fontId="0" fillId="0" borderId="0" xfId="0" applyAlignment="1">
      <alignment vertical="top" wrapText="1"/>
    </xf>
    <xf numFmtId="0" fontId="0" fillId="0" borderId="1" xfId="0" applyBorder="1" applyAlignment="1">
      <alignment vertical="top" wrapText="1"/>
    </xf>
    <xf numFmtId="164" fontId="0" fillId="0" borderId="1" xfId="0" applyNumberFormat="1" applyBorder="1" applyAlignment="1">
      <alignment vertical="top" wrapText="1"/>
    </xf>
    <xf numFmtId="14" fontId="0" fillId="0" borderId="1" xfId="0" applyNumberFormat="1" applyBorder="1" applyAlignment="1">
      <alignment vertical="top" wrapText="1"/>
    </xf>
    <xf numFmtId="0" fontId="0" fillId="0" borderId="0" xfId="0"/>
    <xf numFmtId="0" fontId="1" fillId="0" borderId="0" xfId="0" applyFont="1"/>
    <xf numFmtId="0" fontId="2" fillId="2" borderId="7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" fontId="6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3">
    <dxf>
      <fill>
        <patternFill patternType="solid">
          <fgColor rgb="FFFFC7CE"/>
        </patternFill>
      </fill>
    </dxf>
    <dxf>
      <fill>
        <patternFill patternType="solid">
          <fgColor rgb="FFFFEB9C"/>
        </patternFill>
      </fill>
    </dxf>
    <dxf>
      <fill>
        <patternFill patternType="solid">
          <fgColor rgb="FFC6EF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323850</xdr:colOff>
      <xdr:row>0</xdr:row>
      <xdr:rowOff>85724</xdr:rowOff>
    </xdr:from>
    <xdr:to>
      <xdr:col>2</xdr:col>
      <xdr:colOff>450711</xdr:colOff>
      <xdr:row>3</xdr:row>
      <xdr:rowOff>57149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0B4782A-11F0-4EC8-86B7-E49281BA6F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3900" y="85724"/>
          <a:ext cx="3098661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8"/>
  <sheetViews>
    <sheetView tabSelected="1" workbookViewId="0">
      <pane ySplit="6" topLeftCell="A22" activePane="bottomLeft" state="frozen"/>
      <selection pane="bottomLeft" activeCell="A5" sqref="A5:M5"/>
    </sheetView>
  </sheetViews>
  <sheetFormatPr baseColWidth="10" defaultColWidth="9.140625" defaultRowHeight="15" x14ac:dyDescent="0.25"/>
  <cols>
    <col min="1" max="1" width="6" customWidth="1"/>
    <col min="2" max="2" width="44.5703125" customWidth="1"/>
    <col min="3" max="3" width="14.140625" customWidth="1"/>
    <col min="4" max="4" width="40" customWidth="1"/>
    <col min="5" max="5" width="30" customWidth="1"/>
    <col min="6" max="6" width="22" customWidth="1"/>
    <col min="7" max="7" width="16" customWidth="1"/>
    <col min="8" max="8" width="40" customWidth="1"/>
    <col min="9" max="9" width="42" customWidth="1"/>
    <col min="10" max="10" width="28" customWidth="1"/>
    <col min="11" max="12" width="14" customWidth="1"/>
    <col min="13" max="13" width="38" customWidth="1"/>
  </cols>
  <sheetData>
    <row r="1" spans="1:13" ht="20.25" x14ac:dyDescent="0.3">
      <c r="A1" s="10"/>
      <c r="B1" s="10"/>
      <c r="C1" s="10"/>
      <c r="D1" s="14" t="s">
        <v>139</v>
      </c>
      <c r="E1" s="14"/>
      <c r="F1" s="14"/>
      <c r="G1" s="14"/>
      <c r="H1" s="14"/>
      <c r="I1" s="14"/>
      <c r="J1" s="14"/>
      <c r="K1" s="14"/>
      <c r="L1" s="14"/>
      <c r="M1" s="14"/>
    </row>
    <row r="2" spans="1:13" ht="18.75" customHeight="1" x14ac:dyDescent="0.25">
      <c r="A2" s="10"/>
      <c r="B2" s="10"/>
      <c r="C2" s="10"/>
      <c r="D2" s="15" t="s">
        <v>140</v>
      </c>
      <c r="E2" s="16"/>
      <c r="F2" s="16"/>
      <c r="G2" s="16"/>
      <c r="H2" s="16"/>
      <c r="I2" s="17"/>
      <c r="J2" s="24" t="s">
        <v>136</v>
      </c>
      <c r="K2" s="24"/>
      <c r="L2" s="25" t="s">
        <v>134</v>
      </c>
      <c r="M2" s="26">
        <v>46235</v>
      </c>
    </row>
    <row r="3" spans="1:13" ht="18" customHeight="1" x14ac:dyDescent="0.25">
      <c r="A3" s="10"/>
      <c r="B3" s="10"/>
      <c r="C3" s="10"/>
      <c r="D3" s="18"/>
      <c r="E3" s="19"/>
      <c r="F3" s="19"/>
      <c r="G3" s="19"/>
      <c r="H3" s="19"/>
      <c r="I3" s="20"/>
      <c r="J3" s="24"/>
      <c r="K3" s="24"/>
      <c r="L3" s="25" t="s">
        <v>135</v>
      </c>
      <c r="M3" s="25" t="s">
        <v>138</v>
      </c>
    </row>
    <row r="4" spans="1:13" ht="18" customHeight="1" x14ac:dyDescent="0.25">
      <c r="A4" s="10"/>
      <c r="B4" s="10"/>
      <c r="C4" s="10"/>
      <c r="D4" s="21"/>
      <c r="E4" s="22"/>
      <c r="F4" s="22"/>
      <c r="G4" s="22"/>
      <c r="H4" s="22"/>
      <c r="I4" s="23"/>
      <c r="J4" s="24" t="s">
        <v>137</v>
      </c>
      <c r="K4" s="24"/>
      <c r="L4" s="24"/>
      <c r="M4" s="24"/>
    </row>
    <row r="5" spans="1:13" ht="46.5" customHeight="1" x14ac:dyDescent="0.25">
      <c r="A5" s="11" t="s">
        <v>0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3"/>
    </row>
    <row r="6" spans="1:13" ht="33" customHeight="1" x14ac:dyDescent="0.25">
      <c r="A6" s="9" t="s">
        <v>1</v>
      </c>
      <c r="B6" s="9" t="s">
        <v>2</v>
      </c>
      <c r="C6" s="9" t="s">
        <v>3</v>
      </c>
      <c r="D6" s="9" t="s">
        <v>4</v>
      </c>
      <c r="E6" s="9" t="s">
        <v>5</v>
      </c>
      <c r="F6" s="9" t="s">
        <v>6</v>
      </c>
      <c r="G6" s="9" t="s">
        <v>7</v>
      </c>
      <c r="H6" s="9" t="s">
        <v>8</v>
      </c>
      <c r="I6" s="9" t="s">
        <v>9</v>
      </c>
      <c r="J6" s="9" t="s">
        <v>10</v>
      </c>
      <c r="K6" s="9" t="s">
        <v>11</v>
      </c>
      <c r="L6" s="9" t="s">
        <v>12</v>
      </c>
      <c r="M6" s="9" t="s">
        <v>13</v>
      </c>
    </row>
    <row r="7" spans="1:13" ht="45" x14ac:dyDescent="0.25">
      <c r="A7" s="4" t="s">
        <v>14</v>
      </c>
      <c r="B7" s="4" t="s">
        <v>15</v>
      </c>
      <c r="C7" s="4" t="s">
        <v>16</v>
      </c>
      <c r="D7" s="4" t="s">
        <v>17</v>
      </c>
      <c r="E7" s="4" t="s">
        <v>18</v>
      </c>
      <c r="F7" s="4" t="s">
        <v>105</v>
      </c>
      <c r="G7" s="5">
        <f t="shared" ref="G7:G28" si="0">IF(F7="Cumple",100,IF(F7="Cumple parcialmente",50,IF(F7="No cumple",0,"")))</f>
        <v>100</v>
      </c>
      <c r="H7" s="4"/>
      <c r="I7" s="4"/>
      <c r="J7" s="4"/>
      <c r="K7" s="4"/>
      <c r="L7" s="4"/>
      <c r="M7" s="4" t="s">
        <v>133</v>
      </c>
    </row>
    <row r="8" spans="1:13" ht="45" x14ac:dyDescent="0.25">
      <c r="A8" s="4" t="s">
        <v>20</v>
      </c>
      <c r="B8" s="4" t="s">
        <v>21</v>
      </c>
      <c r="C8" s="4" t="s">
        <v>16</v>
      </c>
      <c r="D8" s="4" t="s">
        <v>22</v>
      </c>
      <c r="E8" s="4" t="s">
        <v>23</v>
      </c>
      <c r="F8" s="4" t="s">
        <v>106</v>
      </c>
      <c r="G8" s="5">
        <f t="shared" si="0"/>
        <v>50</v>
      </c>
      <c r="H8" s="4" t="s">
        <v>121</v>
      </c>
      <c r="I8" s="4" t="s">
        <v>125</v>
      </c>
      <c r="J8" s="4" t="s">
        <v>131</v>
      </c>
      <c r="K8" s="6">
        <v>46143</v>
      </c>
      <c r="L8" s="6">
        <v>46234</v>
      </c>
      <c r="M8" s="4" t="s">
        <v>133</v>
      </c>
    </row>
    <row r="9" spans="1:13" ht="21.75" customHeight="1" x14ac:dyDescent="0.25">
      <c r="A9" s="4" t="s">
        <v>24</v>
      </c>
      <c r="B9" s="4" t="s">
        <v>25</v>
      </c>
      <c r="C9" s="4" t="s">
        <v>16</v>
      </c>
      <c r="D9" s="4" t="s">
        <v>26</v>
      </c>
      <c r="E9" s="4" t="s">
        <v>27</v>
      </c>
      <c r="F9" s="4" t="s">
        <v>106</v>
      </c>
      <c r="G9" s="5">
        <f t="shared" si="0"/>
        <v>50</v>
      </c>
      <c r="H9" s="4" t="s">
        <v>122</v>
      </c>
      <c r="I9" s="4" t="s">
        <v>126</v>
      </c>
      <c r="J9" s="4" t="s">
        <v>132</v>
      </c>
      <c r="K9" s="6">
        <v>46143</v>
      </c>
      <c r="L9" s="6">
        <v>46387</v>
      </c>
      <c r="M9" s="4" t="s">
        <v>133</v>
      </c>
    </row>
    <row r="10" spans="1:13" ht="45" x14ac:dyDescent="0.25">
      <c r="A10" s="4" t="s">
        <v>28</v>
      </c>
      <c r="B10" s="4" t="s">
        <v>29</v>
      </c>
      <c r="C10" s="4" t="s">
        <v>16</v>
      </c>
      <c r="D10" s="4" t="s">
        <v>30</v>
      </c>
      <c r="E10" s="4" t="s">
        <v>31</v>
      </c>
      <c r="F10" s="4" t="s">
        <v>106</v>
      </c>
      <c r="G10" s="5">
        <f t="shared" si="0"/>
        <v>50</v>
      </c>
      <c r="H10" s="4" t="s">
        <v>128</v>
      </c>
      <c r="I10" s="4" t="s">
        <v>127</v>
      </c>
      <c r="J10" s="4" t="s">
        <v>132</v>
      </c>
      <c r="K10" s="6">
        <v>46082</v>
      </c>
      <c r="L10" s="6">
        <v>46387</v>
      </c>
      <c r="M10" s="4" t="s">
        <v>133</v>
      </c>
    </row>
    <row r="11" spans="1:13" ht="45" x14ac:dyDescent="0.25">
      <c r="A11" s="4" t="s">
        <v>32</v>
      </c>
      <c r="B11" s="4" t="s">
        <v>33</v>
      </c>
      <c r="C11" s="4" t="s">
        <v>16</v>
      </c>
      <c r="D11" s="4" t="s">
        <v>34</v>
      </c>
      <c r="E11" s="4" t="s">
        <v>31</v>
      </c>
      <c r="F11" s="4" t="s">
        <v>105</v>
      </c>
      <c r="G11" s="5">
        <f t="shared" si="0"/>
        <v>100</v>
      </c>
      <c r="H11" s="4"/>
      <c r="I11" s="4"/>
      <c r="J11" s="4"/>
      <c r="K11" s="4"/>
      <c r="L11" s="4"/>
      <c r="M11" s="4" t="s">
        <v>133</v>
      </c>
    </row>
    <row r="12" spans="1:13" ht="45" x14ac:dyDescent="0.25">
      <c r="A12" s="4" t="s">
        <v>35</v>
      </c>
      <c r="B12" s="4" t="s">
        <v>36</v>
      </c>
      <c r="C12" s="4" t="s">
        <v>16</v>
      </c>
      <c r="D12" s="4" t="s">
        <v>37</v>
      </c>
      <c r="E12" s="4" t="s">
        <v>38</v>
      </c>
      <c r="F12" s="4" t="s">
        <v>105</v>
      </c>
      <c r="G12" s="5">
        <f t="shared" si="0"/>
        <v>100</v>
      </c>
      <c r="H12" s="4"/>
      <c r="I12" s="4"/>
      <c r="J12" s="4"/>
      <c r="K12" s="4"/>
      <c r="L12" s="4"/>
      <c r="M12" s="4" t="s">
        <v>133</v>
      </c>
    </row>
    <row r="13" spans="1:13" ht="30" x14ac:dyDescent="0.25">
      <c r="A13" s="4" t="s">
        <v>39</v>
      </c>
      <c r="B13" s="4" t="s">
        <v>40</v>
      </c>
      <c r="C13" s="4" t="s">
        <v>16</v>
      </c>
      <c r="D13" s="4" t="s">
        <v>41</v>
      </c>
      <c r="E13" s="4" t="s">
        <v>42</v>
      </c>
      <c r="F13" s="4" t="s">
        <v>105</v>
      </c>
      <c r="G13" s="5">
        <f t="shared" si="0"/>
        <v>100</v>
      </c>
      <c r="H13" s="4"/>
      <c r="I13" s="4"/>
      <c r="J13" s="4"/>
      <c r="K13" s="4"/>
      <c r="L13" s="4"/>
      <c r="M13" s="4" t="s">
        <v>133</v>
      </c>
    </row>
    <row r="14" spans="1:13" ht="30" x14ac:dyDescent="0.25">
      <c r="A14" s="4" t="s">
        <v>43</v>
      </c>
      <c r="B14" s="4" t="s">
        <v>44</v>
      </c>
      <c r="C14" s="4" t="s">
        <v>16</v>
      </c>
      <c r="D14" s="4" t="s">
        <v>45</v>
      </c>
      <c r="E14" s="4" t="s">
        <v>46</v>
      </c>
      <c r="F14" s="4" t="s">
        <v>105</v>
      </c>
      <c r="G14" s="5">
        <f t="shared" si="0"/>
        <v>100</v>
      </c>
      <c r="H14" s="4"/>
      <c r="I14" s="4"/>
      <c r="J14" s="4"/>
      <c r="K14" s="4"/>
      <c r="L14" s="4"/>
      <c r="M14" s="4" t="s">
        <v>133</v>
      </c>
    </row>
    <row r="15" spans="1:13" ht="45" x14ac:dyDescent="0.25">
      <c r="A15" s="4" t="s">
        <v>47</v>
      </c>
      <c r="B15" s="4" t="s">
        <v>48</v>
      </c>
      <c r="C15" s="4" t="s">
        <v>16</v>
      </c>
      <c r="D15" s="4" t="s">
        <v>49</v>
      </c>
      <c r="E15" s="4" t="s">
        <v>50</v>
      </c>
      <c r="F15" s="4" t="s">
        <v>108</v>
      </c>
      <c r="G15" s="5" t="str">
        <f t="shared" si="0"/>
        <v/>
      </c>
      <c r="H15" s="4"/>
      <c r="I15" s="4"/>
      <c r="J15" s="4"/>
      <c r="K15" s="4"/>
      <c r="L15" s="4"/>
      <c r="M15" s="4" t="s">
        <v>133</v>
      </c>
    </row>
    <row r="16" spans="1:13" ht="30" x14ac:dyDescent="0.25">
      <c r="A16" s="4" t="s">
        <v>51</v>
      </c>
      <c r="B16" s="4" t="s">
        <v>52</v>
      </c>
      <c r="C16" s="4" t="s">
        <v>16</v>
      </c>
      <c r="D16" s="4" t="s">
        <v>53</v>
      </c>
      <c r="E16" s="4" t="s">
        <v>54</v>
      </c>
      <c r="F16" s="4" t="s">
        <v>105</v>
      </c>
      <c r="G16" s="5">
        <f t="shared" si="0"/>
        <v>100</v>
      </c>
      <c r="H16" s="4"/>
      <c r="I16" s="4"/>
      <c r="J16" s="4"/>
      <c r="K16" s="4"/>
      <c r="L16" s="4"/>
      <c r="M16" s="4" t="s">
        <v>133</v>
      </c>
    </row>
    <row r="17" spans="1:13" ht="30" x14ac:dyDescent="0.25">
      <c r="A17" s="4" t="s">
        <v>55</v>
      </c>
      <c r="B17" s="4" t="s">
        <v>56</v>
      </c>
      <c r="C17" s="4" t="s">
        <v>16</v>
      </c>
      <c r="D17" s="4" t="s">
        <v>57</v>
      </c>
      <c r="E17" s="4" t="s">
        <v>58</v>
      </c>
      <c r="F17" s="4" t="s">
        <v>105</v>
      </c>
      <c r="G17" s="5">
        <f t="shared" si="0"/>
        <v>100</v>
      </c>
      <c r="H17" s="4"/>
      <c r="I17" s="4"/>
      <c r="J17" s="4"/>
      <c r="K17" s="4"/>
      <c r="L17" s="4"/>
      <c r="M17" s="4" t="s">
        <v>133</v>
      </c>
    </row>
    <row r="18" spans="1:13" ht="30" x14ac:dyDescent="0.25">
      <c r="A18" s="4" t="s">
        <v>59</v>
      </c>
      <c r="B18" s="4" t="s">
        <v>60</v>
      </c>
      <c r="C18" s="4" t="s">
        <v>61</v>
      </c>
      <c r="D18" s="4" t="s">
        <v>62</v>
      </c>
      <c r="E18" s="4" t="s">
        <v>63</v>
      </c>
      <c r="F18" s="4" t="s">
        <v>105</v>
      </c>
      <c r="G18" s="5">
        <f t="shared" si="0"/>
        <v>100</v>
      </c>
      <c r="H18" s="4"/>
      <c r="I18" s="4"/>
      <c r="J18" s="4"/>
      <c r="K18" s="4"/>
      <c r="L18" s="4"/>
      <c r="M18" s="4" t="s">
        <v>133</v>
      </c>
    </row>
    <row r="19" spans="1:13" ht="30" x14ac:dyDescent="0.25">
      <c r="A19" s="4" t="s">
        <v>64</v>
      </c>
      <c r="B19" s="4" t="s">
        <v>65</v>
      </c>
      <c r="C19" s="4" t="s">
        <v>16</v>
      </c>
      <c r="D19" s="4" t="s">
        <v>66</v>
      </c>
      <c r="E19" s="4" t="s">
        <v>67</v>
      </c>
      <c r="F19" s="4" t="s">
        <v>106</v>
      </c>
      <c r="G19" s="5">
        <f t="shared" si="0"/>
        <v>50</v>
      </c>
      <c r="H19" s="4" t="s">
        <v>123</v>
      </c>
      <c r="I19" s="4"/>
      <c r="J19" s="4"/>
      <c r="K19" s="4"/>
      <c r="L19" s="4"/>
      <c r="M19" s="4" t="s">
        <v>133</v>
      </c>
    </row>
    <row r="20" spans="1:13" ht="30" x14ac:dyDescent="0.25">
      <c r="A20" s="4" t="s">
        <v>68</v>
      </c>
      <c r="B20" s="4" t="s">
        <v>69</v>
      </c>
      <c r="C20" s="4" t="s">
        <v>16</v>
      </c>
      <c r="D20" s="4" t="s">
        <v>70</v>
      </c>
      <c r="E20" s="4" t="s">
        <v>71</v>
      </c>
      <c r="F20" s="4" t="s">
        <v>105</v>
      </c>
      <c r="G20" s="5">
        <f t="shared" si="0"/>
        <v>100</v>
      </c>
      <c r="H20" s="4"/>
      <c r="I20" s="4"/>
      <c r="J20" s="4"/>
      <c r="K20" s="4"/>
      <c r="L20" s="4"/>
      <c r="M20" s="4" t="s">
        <v>133</v>
      </c>
    </row>
    <row r="21" spans="1:13" ht="45" x14ac:dyDescent="0.25">
      <c r="A21" s="4" t="s">
        <v>72</v>
      </c>
      <c r="B21" s="4" t="s">
        <v>73</v>
      </c>
      <c r="C21" s="4" t="s">
        <v>16</v>
      </c>
      <c r="D21" s="4" t="s">
        <v>74</v>
      </c>
      <c r="E21" s="4" t="s">
        <v>71</v>
      </c>
      <c r="F21" s="4" t="s">
        <v>105</v>
      </c>
      <c r="G21" s="5">
        <f t="shared" si="0"/>
        <v>100</v>
      </c>
      <c r="H21" s="4" t="s">
        <v>130</v>
      </c>
      <c r="I21" s="4" t="s">
        <v>129</v>
      </c>
      <c r="J21" s="4"/>
      <c r="K21" s="4"/>
      <c r="L21" s="4"/>
      <c r="M21" s="4" t="s">
        <v>133</v>
      </c>
    </row>
    <row r="22" spans="1:13" ht="30" x14ac:dyDescent="0.25">
      <c r="A22" s="4" t="s">
        <v>75</v>
      </c>
      <c r="B22" s="4" t="s">
        <v>76</v>
      </c>
      <c r="C22" s="4" t="s">
        <v>16</v>
      </c>
      <c r="D22" s="4" t="s">
        <v>77</v>
      </c>
      <c r="E22" s="4" t="s">
        <v>71</v>
      </c>
      <c r="F22" s="4" t="s">
        <v>105</v>
      </c>
      <c r="G22" s="5">
        <f t="shared" si="0"/>
        <v>100</v>
      </c>
      <c r="H22" s="4"/>
      <c r="I22" s="4"/>
      <c r="J22" s="4"/>
      <c r="K22" s="4"/>
      <c r="L22" s="4"/>
      <c r="M22" s="4" t="s">
        <v>133</v>
      </c>
    </row>
    <row r="23" spans="1:13" ht="30" x14ac:dyDescent="0.25">
      <c r="A23" s="4" t="s">
        <v>78</v>
      </c>
      <c r="B23" s="4" t="s">
        <v>79</v>
      </c>
      <c r="C23" s="4" t="s">
        <v>80</v>
      </c>
      <c r="D23" s="4" t="s">
        <v>81</v>
      </c>
      <c r="E23" s="4" t="s">
        <v>82</v>
      </c>
      <c r="F23" s="4" t="s">
        <v>105</v>
      </c>
      <c r="G23" s="5">
        <f t="shared" si="0"/>
        <v>100</v>
      </c>
      <c r="H23" s="4"/>
      <c r="I23" s="4"/>
      <c r="J23" s="4"/>
      <c r="K23" s="4"/>
      <c r="L23" s="4"/>
      <c r="M23" s="4" t="s">
        <v>133</v>
      </c>
    </row>
    <row r="24" spans="1:13" ht="63" customHeight="1" x14ac:dyDescent="0.25">
      <c r="A24" s="4" t="s">
        <v>83</v>
      </c>
      <c r="B24" s="4" t="s">
        <v>84</v>
      </c>
      <c r="C24" s="4" t="s">
        <v>85</v>
      </c>
      <c r="D24" s="4" t="s">
        <v>86</v>
      </c>
      <c r="E24" s="4" t="s">
        <v>87</v>
      </c>
      <c r="F24" s="4" t="s">
        <v>106</v>
      </c>
      <c r="G24" s="5">
        <f t="shared" si="0"/>
        <v>50</v>
      </c>
      <c r="H24" s="4" t="s">
        <v>124</v>
      </c>
      <c r="I24" s="4" t="s">
        <v>124</v>
      </c>
      <c r="J24" s="4" t="s">
        <v>132</v>
      </c>
      <c r="K24" s="6">
        <v>46204</v>
      </c>
      <c r="L24" s="6">
        <v>46387</v>
      </c>
      <c r="M24" s="4" t="s">
        <v>133</v>
      </c>
    </row>
    <row r="25" spans="1:13" ht="30" x14ac:dyDescent="0.25">
      <c r="A25" s="4" t="s">
        <v>88</v>
      </c>
      <c r="B25" s="4" t="s">
        <v>89</v>
      </c>
      <c r="C25" s="4" t="s">
        <v>16</v>
      </c>
      <c r="D25" s="4" t="s">
        <v>90</v>
      </c>
      <c r="E25" s="4" t="s">
        <v>91</v>
      </c>
      <c r="F25" s="4" t="s">
        <v>105</v>
      </c>
      <c r="G25" s="5">
        <f t="shared" si="0"/>
        <v>100</v>
      </c>
      <c r="H25" s="4"/>
      <c r="I25" s="4"/>
      <c r="J25" s="4"/>
      <c r="K25" s="4"/>
      <c r="L25" s="4"/>
      <c r="M25" s="4" t="s">
        <v>133</v>
      </c>
    </row>
    <row r="26" spans="1:13" ht="30" x14ac:dyDescent="0.25">
      <c r="A26" s="4" t="s">
        <v>92</v>
      </c>
      <c r="B26" s="4" t="s">
        <v>93</v>
      </c>
      <c r="C26" s="4" t="s">
        <v>16</v>
      </c>
      <c r="D26" s="4" t="s">
        <v>94</v>
      </c>
      <c r="E26" s="4" t="s">
        <v>71</v>
      </c>
      <c r="F26" s="4" t="s">
        <v>105</v>
      </c>
      <c r="G26" s="5">
        <f t="shared" si="0"/>
        <v>100</v>
      </c>
      <c r="H26" s="4"/>
      <c r="I26" s="4"/>
      <c r="J26" s="4"/>
      <c r="K26" s="4"/>
      <c r="L26" s="4"/>
      <c r="M26" s="4" t="s">
        <v>133</v>
      </c>
    </row>
    <row r="27" spans="1:13" ht="45" x14ac:dyDescent="0.25">
      <c r="A27" s="4" t="s">
        <v>95</v>
      </c>
      <c r="B27" s="4" t="s">
        <v>96</v>
      </c>
      <c r="C27" s="4" t="s">
        <v>97</v>
      </c>
      <c r="D27" s="4" t="s">
        <v>98</v>
      </c>
      <c r="E27" s="4" t="s">
        <v>99</v>
      </c>
      <c r="F27" s="4" t="s">
        <v>105</v>
      </c>
      <c r="G27" s="5">
        <f t="shared" si="0"/>
        <v>100</v>
      </c>
      <c r="H27" s="4"/>
      <c r="I27" s="4"/>
      <c r="J27" s="4"/>
      <c r="K27" s="4"/>
      <c r="L27" s="4"/>
      <c r="M27" s="4" t="s">
        <v>133</v>
      </c>
    </row>
    <row r="28" spans="1:13" ht="30" x14ac:dyDescent="0.25">
      <c r="A28" s="4" t="s">
        <v>100</v>
      </c>
      <c r="B28" s="4" t="s">
        <v>101</v>
      </c>
      <c r="C28" s="4" t="s">
        <v>16</v>
      </c>
      <c r="D28" s="4" t="s">
        <v>102</v>
      </c>
      <c r="E28" s="4" t="s">
        <v>42</v>
      </c>
      <c r="F28" s="4" t="s">
        <v>105</v>
      </c>
      <c r="G28" s="5">
        <f t="shared" si="0"/>
        <v>100</v>
      </c>
      <c r="H28" s="4"/>
      <c r="I28" s="4"/>
      <c r="J28" s="4"/>
      <c r="K28" s="4"/>
      <c r="L28" s="4"/>
      <c r="M28" s="4" t="s">
        <v>133</v>
      </c>
    </row>
  </sheetData>
  <autoFilter ref="A6:M28" xr:uid="{00000000-0009-0000-0000-000000000000}"/>
  <mergeCells count="6">
    <mergeCell ref="A5:M5"/>
    <mergeCell ref="A1:C4"/>
    <mergeCell ref="J2:K3"/>
    <mergeCell ref="J4:M4"/>
    <mergeCell ref="D1:M1"/>
    <mergeCell ref="D2:I4"/>
  </mergeCells>
  <phoneticPr fontId="3" type="noConversion"/>
  <conditionalFormatting sqref="F7:F28">
    <cfRule type="cellIs" dxfId="2" priority="1" operator="equal">
      <formula>"Cumple"</formula>
    </cfRule>
    <cfRule type="cellIs" dxfId="1" priority="2" operator="equal">
      <formula>"Cumple parcialmente"</formula>
    </cfRule>
    <cfRule type="cellIs" dxfId="0" priority="3" operator="equal">
      <formula>"No cumple"</formula>
    </cfRule>
  </conditionalFormatting>
  <dataValidations count="1">
    <dataValidation type="list" allowBlank="1" sqref="F7:F28" xr:uid="{00000000-0002-0000-0000-000000000000}">
      <formula1>"Cumple,Cumple parcialmente,No cumple,No aplica,Por verificar"</formula1>
    </dataValidation>
  </dataValidations>
  <pageMargins left="0.75" right="0.75" top="1" bottom="1" header="0.5" footer="0.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2"/>
  <sheetViews>
    <sheetView workbookViewId="0">
      <selection activeCell="D26" sqref="D26"/>
    </sheetView>
  </sheetViews>
  <sheetFormatPr baseColWidth="10" defaultColWidth="9.140625" defaultRowHeight="15" x14ac:dyDescent="0.25"/>
  <cols>
    <col min="1" max="1" width="40" customWidth="1"/>
    <col min="2" max="2" width="20" customWidth="1"/>
  </cols>
  <sheetData>
    <row r="1" spans="1:2" ht="18.75" x14ac:dyDescent="0.3">
      <c r="A1" s="8" t="s">
        <v>103</v>
      </c>
      <c r="B1" s="7"/>
    </row>
    <row r="4" spans="1:2" x14ac:dyDescent="0.25">
      <c r="A4" t="s">
        <v>104</v>
      </c>
      <c r="B4">
        <f>COUNTA('Matriz Auditoría'!A7:A28)</f>
        <v>22</v>
      </c>
    </row>
    <row r="5" spans="1:2" x14ac:dyDescent="0.25">
      <c r="A5" t="s">
        <v>105</v>
      </c>
      <c r="B5">
        <f>COUNTIF('Matriz Auditoría'!F7:F28,"Cumple")</f>
        <v>16</v>
      </c>
    </row>
    <row r="6" spans="1:2" x14ac:dyDescent="0.25">
      <c r="A6" t="s">
        <v>106</v>
      </c>
      <c r="B6">
        <f>COUNTIF('Matriz Auditoría'!F7:F28,"Cumple parcialmente")</f>
        <v>5</v>
      </c>
    </row>
    <row r="7" spans="1:2" x14ac:dyDescent="0.25">
      <c r="A7" t="s">
        <v>107</v>
      </c>
      <c r="B7">
        <f>COUNTIF('Matriz Auditoría'!F7:F28,"No cumple")</f>
        <v>0</v>
      </c>
    </row>
    <row r="8" spans="1:2" x14ac:dyDescent="0.25">
      <c r="A8" t="s">
        <v>108</v>
      </c>
      <c r="B8">
        <f>COUNTIF('Matriz Auditoría'!F7:F28,"No aplica")</f>
        <v>1</v>
      </c>
    </row>
    <row r="9" spans="1:2" x14ac:dyDescent="0.25">
      <c r="A9" t="s">
        <v>19</v>
      </c>
      <c r="B9">
        <f>COUNTIF('Matriz Auditoría'!F7:F28,"Por verificar")</f>
        <v>0</v>
      </c>
    </row>
    <row r="10" spans="1:2" x14ac:dyDescent="0.25">
      <c r="A10" t="s">
        <v>109</v>
      </c>
      <c r="B10" s="2">
        <f>IFERROR(AVERAGE('Matriz Auditoría'!G7:G28),"")</f>
        <v>88.095238095238102</v>
      </c>
    </row>
    <row r="12" spans="1:2" x14ac:dyDescent="0.25">
      <c r="A12" t="s">
        <v>110</v>
      </c>
    </row>
  </sheetData>
  <mergeCells count="1"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1"/>
  <sheetViews>
    <sheetView workbookViewId="0"/>
  </sheetViews>
  <sheetFormatPr baseColWidth="10" defaultColWidth="9.140625" defaultRowHeight="15" x14ac:dyDescent="0.25"/>
  <cols>
    <col min="1" max="1" width="120" customWidth="1"/>
  </cols>
  <sheetData>
    <row r="1" spans="1:1" ht="18.75" x14ac:dyDescent="0.3">
      <c r="A1" s="1" t="s">
        <v>111</v>
      </c>
    </row>
    <row r="3" spans="1:1" x14ac:dyDescent="0.25">
      <c r="A3" s="3" t="s">
        <v>112</v>
      </c>
    </row>
    <row r="4" spans="1:1" x14ac:dyDescent="0.25">
      <c r="A4" s="3" t="s">
        <v>113</v>
      </c>
    </row>
    <row r="5" spans="1:1" x14ac:dyDescent="0.25">
      <c r="A5" s="3" t="s">
        <v>114</v>
      </c>
    </row>
    <row r="6" spans="1:1" x14ac:dyDescent="0.25">
      <c r="A6" s="3" t="s">
        <v>115</v>
      </c>
    </row>
    <row r="7" spans="1:1" x14ac:dyDescent="0.25">
      <c r="A7" s="3" t="s">
        <v>116</v>
      </c>
    </row>
    <row r="8" spans="1:1" x14ac:dyDescent="0.25">
      <c r="A8" s="3" t="s">
        <v>117</v>
      </c>
    </row>
    <row r="9" spans="1:1" x14ac:dyDescent="0.25">
      <c r="A9" s="3" t="s">
        <v>118</v>
      </c>
    </row>
    <row r="10" spans="1:1" ht="30" x14ac:dyDescent="0.25">
      <c r="A10" s="3" t="s">
        <v>119</v>
      </c>
    </row>
    <row r="11" spans="1:1" x14ac:dyDescent="0.25">
      <c r="A11" s="3" t="s">
        <v>120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Matriz Auditoría</vt:lpstr>
      <vt:lpstr>Resumen</vt:lpstr>
      <vt:lpstr>Instructivo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HOSPITAL- Calidad Siau01_Rosalpi</cp:lastModifiedBy>
  <dcterms:created xsi:type="dcterms:W3CDTF">2026-08-24T19:14:59Z</dcterms:created>
  <dcterms:modified xsi:type="dcterms:W3CDTF">2026-08-25T13:10:35Z</dcterms:modified>
</cp:coreProperties>
</file>